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zámla" sheetId="1" r:id="rId1"/>
    <sheet name="szukseglet" sheetId="2" r:id="rId2"/>
  </sheets>
  <definedNames/>
  <calcPr fullCalcOnLoad="1"/>
</workbook>
</file>

<file path=xl/sharedStrings.xml><?xml version="1.0" encoding="utf-8"?>
<sst xmlns="http://schemas.openxmlformats.org/spreadsheetml/2006/main" count="52" uniqueCount="40">
  <si>
    <t>mértékegység</t>
  </si>
  <si>
    <t>raktárkészlet</t>
  </si>
  <si>
    <t>egységár (Ft)</t>
  </si>
  <si>
    <t>eltartható (nap)</t>
  </si>
  <si>
    <t>kg</t>
  </si>
  <si>
    <t>rizs</t>
  </si>
  <si>
    <t>kenyér</t>
  </si>
  <si>
    <t>paradicsom</t>
  </si>
  <si>
    <t>paprika</t>
  </si>
  <si>
    <t>olaj</t>
  </si>
  <si>
    <t>l</t>
  </si>
  <si>
    <t>borsó (mirelit)</t>
  </si>
  <si>
    <t>kukorica (mirelit)</t>
  </si>
  <si>
    <t>burgonya</t>
  </si>
  <si>
    <t>gyümölcslé</t>
  </si>
  <si>
    <t>kódszám</t>
  </si>
  <si>
    <t>f1003</t>
  </si>
  <si>
    <t>f0122</t>
  </si>
  <si>
    <t>m0021</t>
  </si>
  <si>
    <t>f2104</t>
  </si>
  <si>
    <t>karaj</t>
  </si>
  <si>
    <t>p1005</t>
  </si>
  <si>
    <t>m0016</t>
  </si>
  <si>
    <t>t2007</t>
  </si>
  <si>
    <t>f3128</t>
  </si>
  <si>
    <t>f3129</t>
  </si>
  <si>
    <t>t2310</t>
  </si>
  <si>
    <t>Számlakibocsátó:</t>
  </si>
  <si>
    <t>Vevő:</t>
  </si>
  <si>
    <t>A számla kelte:</t>
  </si>
  <si>
    <t>A teljesítés ideje:</t>
  </si>
  <si>
    <t>Kód</t>
  </si>
  <si>
    <t>Egységár</t>
  </si>
  <si>
    <t>Mennyiség</t>
  </si>
  <si>
    <t>Nettó</t>
  </si>
  <si>
    <t>Áfa</t>
  </si>
  <si>
    <t>Összesen:</t>
  </si>
  <si>
    <t>Megnevezés</t>
  </si>
  <si>
    <t>Beszerezve</t>
  </si>
  <si>
    <t>Bruttó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</si>
</sst>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/\ d\."/>
    <numFmt numFmtId="165" formatCode="mmm/yyyy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D6" sqref="D6"/>
    </sheetView>
  </sheetViews>
  <sheetFormatPr defaultColWidth="9.140625" defaultRowHeight="12.75"/>
  <cols>
    <col min="2" max="2" width="12.28125" style="0" bestFit="1" customWidth="1"/>
    <col min="3" max="3" width="9.28125" style="0" bestFit="1" customWidth="1"/>
    <col min="4" max="4" width="10.7109375" style="0" bestFit="1" customWidth="1"/>
    <col min="7" max="7" width="10.140625" style="0" bestFit="1" customWidth="1"/>
    <col min="9" max="9" width="10.28125" style="0" bestFit="1" customWidth="1"/>
  </cols>
  <sheetData>
    <row r="1" spans="1:10" ht="12.75">
      <c r="A1" s="12" t="s">
        <v>27</v>
      </c>
      <c r="B1" s="12"/>
      <c r="C1" s="12"/>
      <c r="D1" s="12"/>
      <c r="E1" s="12" t="s">
        <v>28</v>
      </c>
      <c r="F1" s="12"/>
      <c r="G1" s="12"/>
      <c r="H1" s="3"/>
      <c r="I1" s="3" t="s">
        <v>35</v>
      </c>
      <c r="J1" s="9">
        <v>0.21</v>
      </c>
    </row>
    <row r="2" spans="1:9" ht="12.75">
      <c r="A2" s="12"/>
      <c r="B2" s="12"/>
      <c r="C2" s="12"/>
      <c r="D2" s="12"/>
      <c r="E2" s="12"/>
      <c r="F2" s="12"/>
      <c r="G2" s="12"/>
      <c r="H2" s="3"/>
      <c r="I2" s="3"/>
    </row>
    <row r="3" spans="1:9" ht="12.75">
      <c r="A3" s="13" t="s">
        <v>29</v>
      </c>
      <c r="B3" s="13"/>
      <c r="C3" s="13"/>
      <c r="D3" s="6">
        <f ca="1">TODAY()</f>
        <v>38265</v>
      </c>
      <c r="E3" s="13" t="s">
        <v>30</v>
      </c>
      <c r="F3" s="13"/>
      <c r="G3" s="7">
        <f ca="1">TODAY()</f>
        <v>38265</v>
      </c>
      <c r="H3" s="2"/>
      <c r="I3" s="2"/>
    </row>
    <row r="4" spans="1:9" ht="12.75">
      <c r="A4" s="4" t="s">
        <v>31</v>
      </c>
      <c r="B4" s="4" t="s">
        <v>37</v>
      </c>
      <c r="C4" s="4" t="s">
        <v>32</v>
      </c>
      <c r="D4" s="4" t="s">
        <v>33</v>
      </c>
      <c r="E4" s="4" t="s">
        <v>34</v>
      </c>
      <c r="F4" s="4" t="s">
        <v>35</v>
      </c>
      <c r="G4" s="4" t="s">
        <v>39</v>
      </c>
      <c r="H4" s="2"/>
      <c r="I4" s="2"/>
    </row>
    <row r="5" spans="1:7" ht="12.75">
      <c r="A5" s="5" t="s">
        <v>18</v>
      </c>
      <c r="B5" s="5" t="str">
        <f>IF(A5="","",INDEX(szukseglet!$A$2:$E$11,MATCH(A5,szukseglet!$B$2:$B$11,0),1))</f>
        <v>borsó (mirelit)</v>
      </c>
      <c r="C5" s="5">
        <f>IF(A5="","",VLOOKUP(A5,szukseglet!$B$2:$E$11,4,FALSE))</f>
        <v>240</v>
      </c>
      <c r="D5" s="5">
        <v>3</v>
      </c>
      <c r="E5" s="10">
        <f>IF(A5="","",C5*D5)</f>
        <v>720.1250000000007</v>
      </c>
      <c r="F5" s="10">
        <f>IF(A5="","",$J$1*E5)</f>
        <v>151.2574999999985</v>
      </c>
      <c r="G5" s="10">
        <f>IF(A5="","",E5+F5)</f>
        <v>871.3824999999991</v>
      </c>
    </row>
    <row r="6" spans="1:7" ht="12.75">
      <c r="A6" s="5" t="s">
        <v>16</v>
      </c>
      <c r="B6" s="5" t="str">
        <f>IF(A6="","",INDEX(szukseglet!$A$2:$E$11,MATCH(A6,szukseglet!$B$2:$B$11,0),1))</f>
        <v>gyümölcslé</v>
      </c>
      <c r="C6" s="5">
        <f>IF(A6="","",VLOOKUP(A6,szukseglet!$B$2:$E$11,4,FALSE))</f>
        <v>270</v>
      </c>
      <c r="D6" s="5"/>
      <c r="E6" s="10">
        <f aca="true" t="shared" si="0" ref="E6:E14">IF(A6="","",C6*D6)</f>
        <v>0</v>
      </c>
      <c r="F6" s="10">
        <f aca="true" t="shared" si="1" ref="F6:F14">IF(A6="","",$J$1*E6)</f>
        <v>0</v>
      </c>
      <c r="G6" s="10">
        <f aca="true" t="shared" si="2" ref="G6:G14">IF(A6="","",E6+F6)</f>
        <v>0</v>
      </c>
    </row>
    <row r="7" spans="1:7" ht="12.75">
      <c r="A7" s="5"/>
      <c r="B7" s="5">
        <f>IF(A7="","",INDEX(szukseglet!$A$2:$E$11,MATCH(A7,szukseglet!$B$2:$B$11,0),1))</f>
      </c>
      <c r="C7" s="5">
        <f>IF(A7="","",VLOOKUP(A7,szukseglet!$B$2:$E$11,4,FALSE))</f>
      </c>
      <c r="D7" s="5"/>
      <c r="E7" s="10">
        <f t="shared" si="0"/>
      </c>
      <c r="F7" s="10">
        <f t="shared" si="1"/>
      </c>
      <c r="G7" s="10">
        <f t="shared" si="2"/>
      </c>
    </row>
    <row r="8" spans="1:7" ht="12.75">
      <c r="A8" s="5"/>
      <c r="B8" s="5">
        <f>IF(A8="","",INDEX(szukseglet!$A$2:$E$11,MATCH(A8,szukseglet!$B$2:$B$11,0),1))</f>
      </c>
      <c r="C8" s="5">
        <f>IF(A8="","",VLOOKUP(A8,szukseglet!$B$2:$E$11,4,FALSE))</f>
      </c>
      <c r="D8" s="5"/>
      <c r="E8" s="10">
        <f t="shared" si="0"/>
      </c>
      <c r="F8" s="10">
        <f t="shared" si="1"/>
      </c>
      <c r="G8" s="10">
        <f t="shared" si="2"/>
      </c>
    </row>
    <row r="9" spans="1:7" ht="12.75">
      <c r="A9" s="5"/>
      <c r="B9" s="5">
        <f>IF(A9="","",INDEX(szukseglet!$A$2:$E$11,MATCH(A9,szukseglet!$B$2:$B$11,0),1))</f>
      </c>
      <c r="C9" s="5">
        <f>IF(A9="","",VLOOKUP(A9,szukseglet!$B$2:$E$11,4,FALSE))</f>
      </c>
      <c r="D9" s="5"/>
      <c r="E9" s="10">
        <f t="shared" si="0"/>
      </c>
      <c r="F9" s="10">
        <f t="shared" si="1"/>
      </c>
      <c r="G9" s="10">
        <f t="shared" si="2"/>
      </c>
    </row>
    <row r="10" spans="1:7" ht="12.75">
      <c r="A10" s="5"/>
      <c r="B10" s="5">
        <f>IF(A10="","",INDEX(szukseglet!$A$2:$E$11,MATCH(A10,szukseglet!$B$2:$B$11,0),1))</f>
      </c>
      <c r="C10" s="5">
        <f>IF(A10="","",VLOOKUP(A10,szukseglet!$B$2:$E$11,4,FALSE))</f>
      </c>
      <c r="D10" s="5"/>
      <c r="E10" s="10">
        <f t="shared" si="0"/>
      </c>
      <c r="F10" s="10">
        <f t="shared" si="1"/>
      </c>
      <c r="G10" s="10">
        <f t="shared" si="2"/>
      </c>
    </row>
    <row r="11" spans="1:9" ht="12.75">
      <c r="A11" s="5"/>
      <c r="B11" s="5">
        <f>IF(A11="","",INDEX(szukseglet!$A$2:$E$11,MATCH(A11,szukseglet!$B$2:$B$11,0),1))</f>
      </c>
      <c r="C11" s="5">
        <f>IF(A11="","",VLOOKUP(A11,szukseglet!$B$2:$E$11,4,FALSE))</f>
      </c>
      <c r="D11" s="5"/>
      <c r="E11" s="10">
        <f t="shared" si="0"/>
      </c>
      <c r="F11" s="10">
        <f t="shared" si="1"/>
      </c>
      <c r="G11" s="10">
        <f t="shared" si="2"/>
      </c>
      <c r="I11">
        <f>MATCH(A5,szukseglet!B2:B11,0)</f>
        <v>1</v>
      </c>
    </row>
    <row r="12" spans="1:7" ht="12.75">
      <c r="A12" s="5"/>
      <c r="B12" s="5">
        <f>IF(A12="","",INDEX(szukseglet!$A$2:$E$11,MATCH(A12,szukseglet!$B$2:$B$11,0),1))</f>
      </c>
      <c r="C12" s="5">
        <f>IF(A12="","",VLOOKUP(A12,szukseglet!$B$2:$E$11,4,FALSE))</f>
      </c>
      <c r="D12" s="5"/>
      <c r="E12" s="10">
        <f t="shared" si="0"/>
      </c>
      <c r="F12" s="10">
        <f t="shared" si="1"/>
      </c>
      <c r="G12" s="10">
        <f t="shared" si="2"/>
      </c>
    </row>
    <row r="13" spans="1:7" ht="12.75">
      <c r="A13" s="5"/>
      <c r="B13" s="5">
        <f>IF(A13="","",INDEX(szukseglet!$A$2:$E$11,MATCH(A13,szukseglet!$B$2:$B$11,0),1))</f>
      </c>
      <c r="C13" s="5">
        <f>IF(A13="","",VLOOKUP(A13,szukseglet!$B$2:$E$11,4,FALSE))</f>
      </c>
      <c r="D13" s="5"/>
      <c r="E13" s="10">
        <f t="shared" si="0"/>
      </c>
      <c r="F13" s="10">
        <f t="shared" si="1"/>
      </c>
      <c r="G13" s="10">
        <f t="shared" si="2"/>
      </c>
    </row>
    <row r="14" spans="1:7" ht="12.75">
      <c r="A14" s="5"/>
      <c r="B14" s="5">
        <f>IF(A14="","",INDEX(szukseglet!$A$2:$E$11,MATCH(A14,szukseglet!$B$2:$B$11,0),1))</f>
      </c>
      <c r="C14" s="5">
        <f>IF(A14="","",VLOOKUP(A14,szukseglet!$B$2:$E$11,4,FALSE))</f>
      </c>
      <c r="D14" s="5"/>
      <c r="E14" s="10">
        <f t="shared" si="0"/>
      </c>
      <c r="F14" s="10">
        <f t="shared" si="1"/>
      </c>
      <c r="G14" s="10">
        <f t="shared" si="2"/>
      </c>
    </row>
    <row r="15" spans="1:7" ht="12.75">
      <c r="A15" s="11" t="s">
        <v>36</v>
      </c>
      <c r="B15" s="11"/>
      <c r="C15" s="11"/>
      <c r="D15" s="11"/>
      <c r="E15" s="10">
        <f>SUM(E5:E14)</f>
        <v>720.1250000000007</v>
      </c>
      <c r="F15" s="10">
        <f>SUM(F5:F14)</f>
        <v>151.2574999999985</v>
      </c>
      <c r="G15" s="10">
        <f>SUM(E15:F15)</f>
        <v>871.3824999999991</v>
      </c>
    </row>
  </sheetData>
  <mergeCells count="5">
    <mergeCell ref="A15:D15"/>
    <mergeCell ref="A1:D2"/>
    <mergeCell ref="E1:G2"/>
    <mergeCell ref="A3:C3"/>
    <mergeCell ref="E3:F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H10" sqref="H10"/>
    </sheetView>
  </sheetViews>
  <sheetFormatPr defaultColWidth="9.140625" defaultRowHeight="12.75"/>
  <cols>
    <col min="1" max="1" width="14.8515625" style="0" bestFit="1" customWidth="1"/>
    <col min="2" max="2" width="8.57421875" style="0" bestFit="1" customWidth="1"/>
    <col min="3" max="3" width="12.7109375" style="0" bestFit="1" customWidth="1"/>
    <col min="4" max="4" width="11.7109375" style="0" bestFit="1" customWidth="1"/>
    <col min="5" max="5" width="12.00390625" style="0" bestFit="1" customWidth="1"/>
    <col min="6" max="6" width="13.57421875" style="0" bestFit="1" customWidth="1"/>
    <col min="7" max="7" width="10.8515625" style="0" bestFit="1" customWidth="1"/>
    <col min="8" max="8" width="17.7109375" style="0" bestFit="1" customWidth="1"/>
    <col min="11" max="11" width="10.140625" style="0" bestFit="1" customWidth="1"/>
  </cols>
  <sheetData>
    <row r="1" spans="1:7" ht="12.75">
      <c r="A1" s="1" t="s">
        <v>37</v>
      </c>
      <c r="B1" s="1" t="s">
        <v>15</v>
      </c>
      <c r="C1" s="1" t="s">
        <v>0</v>
      </c>
      <c r="D1" t="s">
        <v>1</v>
      </c>
      <c r="E1" t="s">
        <v>2</v>
      </c>
      <c r="F1" t="s">
        <v>3</v>
      </c>
      <c r="G1" t="s">
        <v>38</v>
      </c>
    </row>
    <row r="2" spans="1:11" ht="12.75">
      <c r="A2" s="1" t="s">
        <v>11</v>
      </c>
      <c r="B2" s="1" t="s">
        <v>18</v>
      </c>
      <c r="C2" s="1" t="s">
        <v>4</v>
      </c>
      <c r="D2">
        <v>300</v>
      </c>
      <c r="E2">
        <v>240</v>
      </c>
      <c r="F2">
        <v>180</v>
      </c>
      <c r="G2" s="8">
        <v>38056</v>
      </c>
      <c r="H2" t="str">
        <f ca="1">IF(TODAY()-G2&gt;F2,"Lejárt szavatosságú","")</f>
        <v>Lejárt szavatosságú</v>
      </c>
      <c r="K2" s="8"/>
    </row>
    <row r="3" spans="1:8" ht="12.75">
      <c r="A3" s="1" t="s">
        <v>13</v>
      </c>
      <c r="B3" s="1" t="s">
        <v>17</v>
      </c>
      <c r="C3" s="1" t="s">
        <v>4</v>
      </c>
      <c r="D3">
        <v>440</v>
      </c>
      <c r="E3">
        <v>80</v>
      </c>
      <c r="F3">
        <v>300</v>
      </c>
      <c r="G3" s="8">
        <v>37815</v>
      </c>
      <c r="H3" t="str">
        <f aca="true" ca="1" t="shared" si="0" ref="H3:H11">IF(TODAY()-G3&gt;F3,"Lejárt szavatosságú","")</f>
        <v>Lejárt szavatosságú</v>
      </c>
    </row>
    <row r="4" spans="1:8" ht="12.75">
      <c r="A4" s="1" t="s">
        <v>14</v>
      </c>
      <c r="B4" s="1" t="s">
        <v>16</v>
      </c>
      <c r="C4" s="1" t="s">
        <v>10</v>
      </c>
      <c r="D4">
        <v>600</v>
      </c>
      <c r="E4">
        <v>270</v>
      </c>
      <c r="F4">
        <v>700</v>
      </c>
      <c r="G4" s="8">
        <v>38156</v>
      </c>
      <c r="H4">
        <f ca="1" t="shared" si="0"/>
      </c>
    </row>
    <row r="5" spans="1:8" ht="12.75">
      <c r="A5" s="1" t="s">
        <v>20</v>
      </c>
      <c r="B5" s="1" t="s">
        <v>19</v>
      </c>
      <c r="C5" s="1" t="s">
        <v>4</v>
      </c>
      <c r="D5">
        <v>40</v>
      </c>
      <c r="E5">
        <v>900</v>
      </c>
      <c r="F5">
        <v>3</v>
      </c>
      <c r="G5" s="8">
        <v>38050</v>
      </c>
      <c r="H5" t="str">
        <f ca="1" t="shared" si="0"/>
        <v>Lejárt szavatosságú</v>
      </c>
    </row>
    <row r="6" spans="1:8" ht="12.75">
      <c r="A6" s="1" t="s">
        <v>6</v>
      </c>
      <c r="B6" s="1" t="s">
        <v>21</v>
      </c>
      <c r="C6" s="1" t="s">
        <v>4</v>
      </c>
      <c r="D6">
        <v>50</v>
      </c>
      <c r="E6">
        <v>200</v>
      </c>
      <c r="F6">
        <v>2</v>
      </c>
      <c r="G6" s="8">
        <v>38270</v>
      </c>
      <c r="H6">
        <f ca="1" t="shared" si="0"/>
      </c>
    </row>
    <row r="7" spans="1:8" ht="12.75">
      <c r="A7" s="1" t="s">
        <v>12</v>
      </c>
      <c r="B7" s="1" t="s">
        <v>22</v>
      </c>
      <c r="C7" s="1" t="s">
        <v>4</v>
      </c>
      <c r="D7">
        <v>800</v>
      </c>
      <c r="E7">
        <v>245</v>
      </c>
      <c r="F7">
        <v>250</v>
      </c>
      <c r="G7" s="8">
        <v>38200</v>
      </c>
      <c r="H7">
        <f ca="1" t="shared" si="0"/>
      </c>
    </row>
    <row r="8" spans="1:8" ht="12.75">
      <c r="A8" s="1" t="s">
        <v>9</v>
      </c>
      <c r="B8" s="1" t="s">
        <v>23</v>
      </c>
      <c r="C8" s="1" t="s">
        <v>10</v>
      </c>
      <c r="D8">
        <v>1500</v>
      </c>
      <c r="E8">
        <v>300</v>
      </c>
      <c r="F8">
        <v>365</v>
      </c>
      <c r="G8" s="8">
        <v>37800</v>
      </c>
      <c r="H8" t="str">
        <f ca="1" t="shared" si="0"/>
        <v>Lejárt szavatosságú</v>
      </c>
    </row>
    <row r="9" spans="1:8" ht="12.75">
      <c r="A9" s="1" t="s">
        <v>8</v>
      </c>
      <c r="B9" s="1" t="s">
        <v>24</v>
      </c>
      <c r="C9" s="1" t="s">
        <v>4</v>
      </c>
      <c r="D9">
        <v>60</v>
      </c>
      <c r="E9">
        <v>150</v>
      </c>
      <c r="F9">
        <v>6</v>
      </c>
      <c r="G9" s="8">
        <v>38045</v>
      </c>
      <c r="H9" t="str">
        <f ca="1" t="shared" si="0"/>
        <v>Lejárt szavatosságú</v>
      </c>
    </row>
    <row r="10" spans="1:8" ht="12.75">
      <c r="A10" s="1" t="s">
        <v>7</v>
      </c>
      <c r="B10" s="1" t="s">
        <v>25</v>
      </c>
      <c r="C10" s="1" t="s">
        <v>4</v>
      </c>
      <c r="D10">
        <v>90</v>
      </c>
      <c r="E10">
        <v>150</v>
      </c>
      <c r="F10">
        <v>4</v>
      </c>
      <c r="G10" s="8">
        <v>38056</v>
      </c>
      <c r="H10" t="str">
        <f ca="1" t="shared" si="0"/>
        <v>Lejárt szavatosságú</v>
      </c>
    </row>
    <row r="11" spans="1:8" ht="12.75">
      <c r="A11" s="1" t="s">
        <v>5</v>
      </c>
      <c r="B11" s="1" t="s">
        <v>26</v>
      </c>
      <c r="C11" s="1" t="s">
        <v>4</v>
      </c>
      <c r="D11">
        <v>700</v>
      </c>
      <c r="E11">
        <v>150</v>
      </c>
      <c r="F11">
        <v>365</v>
      </c>
      <c r="G11" s="8">
        <v>38040</v>
      </c>
      <c r="H11">
        <f ca="1" t="shared" si="0"/>
      </c>
    </row>
    <row r="12" spans="1:8" ht="12.75">
      <c r="A12" s="1"/>
      <c r="B12" s="1"/>
      <c r="C12" s="1"/>
      <c r="H12" s="8"/>
    </row>
    <row r="13" spans="1:3" ht="12.75">
      <c r="A13" s="1"/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</cp:lastModifiedBy>
  <dcterms:created xsi:type="dcterms:W3CDTF">2004-10-05T20:34:36Z</dcterms:created>
  <dcterms:modified xsi:type="dcterms:W3CDTF">2004-10-05T21:54:29Z</dcterms:modified>
  <cp:category/>
  <cp:version/>
  <cp:contentType/>
  <cp:contentStatus/>
</cp:coreProperties>
</file>