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datok" sheetId="1" r:id="rId1"/>
  </sheets>
  <definedNames/>
  <calcPr fullCalcOnLoad="1"/>
</workbook>
</file>

<file path=xl/sharedStrings.xml><?xml version="1.0" encoding="utf-8"?>
<sst xmlns="http://schemas.openxmlformats.org/spreadsheetml/2006/main" count="134" uniqueCount="64">
  <si>
    <t>Név</t>
  </si>
  <si>
    <t>Nem</t>
  </si>
  <si>
    <t>Magatartás</t>
  </si>
  <si>
    <t>Szorgalom</t>
  </si>
  <si>
    <t>Magyar irodalom</t>
  </si>
  <si>
    <t>Magyar nyelv</t>
  </si>
  <si>
    <t>Történelem</t>
  </si>
  <si>
    <t>Angol</t>
  </si>
  <si>
    <t>Német</t>
  </si>
  <si>
    <t>Spanyol</t>
  </si>
  <si>
    <t>Matematika</t>
  </si>
  <si>
    <t>Fizika</t>
  </si>
  <si>
    <t>Kémia</t>
  </si>
  <si>
    <t>Biológia</t>
  </si>
  <si>
    <t>Földrajz</t>
  </si>
  <si>
    <t>Rajz</t>
  </si>
  <si>
    <t>Ének</t>
  </si>
  <si>
    <t>Testnevelés</t>
  </si>
  <si>
    <t>Igazolt hiányzások száma</t>
  </si>
  <si>
    <t>Igazolatlan hiányzások száma</t>
  </si>
  <si>
    <t>Összes hiányzás</t>
  </si>
  <si>
    <t>Tanulmányi átlag</t>
  </si>
  <si>
    <t>Jutalom</t>
  </si>
  <si>
    <t>Arany Ilonka</t>
  </si>
  <si>
    <t>n</t>
  </si>
  <si>
    <t>példás</t>
  </si>
  <si>
    <t>változó</t>
  </si>
  <si>
    <t>Azúr Kázmér</t>
  </si>
  <si>
    <t>f</t>
  </si>
  <si>
    <t>jó</t>
  </si>
  <si>
    <t>Barna Kolos</t>
  </si>
  <si>
    <t>Beregszázi Ernő</t>
  </si>
  <si>
    <t>Borsodi Miksa</t>
  </si>
  <si>
    <t>Budai Farkas</t>
  </si>
  <si>
    <t>Ciklámen Aranka</t>
  </si>
  <si>
    <t>Diósgyőri Alfonz</t>
  </si>
  <si>
    <t>Egri Achilles</t>
  </si>
  <si>
    <t>Fehér Lilla</t>
  </si>
  <si>
    <t>Féhér Matild</t>
  </si>
  <si>
    <t>Fekete Amália</t>
  </si>
  <si>
    <t>Hevesi Dömötör</t>
  </si>
  <si>
    <t>hanyag</t>
  </si>
  <si>
    <t>Hortvát Ede</t>
  </si>
  <si>
    <t>Kun Ödön</t>
  </si>
  <si>
    <t>Miskolci Ambrus</t>
  </si>
  <si>
    <t>Piros Katalin</t>
  </si>
  <si>
    <t>Rózsa Rozália</t>
  </si>
  <si>
    <t>Soproni Rezső</t>
  </si>
  <si>
    <t>Sötét Barna</t>
  </si>
  <si>
    <t>Szép Piroska</t>
  </si>
  <si>
    <t>Tirpák Teofil</t>
  </si>
  <si>
    <t>Zöld Margaréta</t>
  </si>
  <si>
    <t>Tantárgyi átlagok</t>
  </si>
  <si>
    <t>Tanulók száma</t>
  </si>
  <si>
    <t>Legjobb tantárgyi átlag:</t>
  </si>
  <si>
    <t>Legrosszabb tantárgyi átlag:</t>
  </si>
  <si>
    <t>Osztályátlag</t>
  </si>
  <si>
    <t>Statisztika:</t>
  </si>
  <si>
    <t>szorgalom</t>
  </si>
  <si>
    <t>magatartás</t>
  </si>
  <si>
    <t xml:space="preserve">Magyar nyel és irodalom tantárgyakból jeles tanulók </t>
  </si>
  <si>
    <t>átlag</t>
  </si>
  <si>
    <t>MINTA</t>
  </si>
  <si>
    <t>Összes hiányzás: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</si>
</sst>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#,##0&quot; Ft&quot;;&quot; &quot;;&quot; - &quot;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9.5"/>
      <name val="Arial CE"/>
      <family val="0"/>
    </font>
    <font>
      <i/>
      <sz val="12"/>
      <name val="Times New Roman CE"/>
      <family val="1"/>
    </font>
    <font>
      <sz val="8"/>
      <name val="Times New Roman CE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2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5" xfId="0" applyNumberFormat="1" applyFont="1" applyBorder="1" applyAlignment="1">
      <alignment/>
    </xf>
    <xf numFmtId="17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A tanulók matematika és fizika érdemjegyei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755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adatok!$K$2</c:f>
              <c:strCache>
                <c:ptCount val="1"/>
                <c:pt idx="0">
                  <c:v>Matematika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adatok!$A$3:$A$25</c:f>
              <c:strCache/>
            </c:strRef>
          </c:cat>
          <c:val>
            <c:numRef>
              <c:f>adatok!$K$3:$K$25</c:f>
              <c:numCache/>
            </c:numRef>
          </c:val>
        </c:ser>
        <c:ser>
          <c:idx val="1"/>
          <c:order val="1"/>
          <c:tx>
            <c:strRef>
              <c:f>adatok!$L$2</c:f>
              <c:strCache>
                <c:ptCount val="1"/>
                <c:pt idx="0">
                  <c:v>Fizika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adatok!$A$3:$A$25</c:f>
              <c:strCache/>
            </c:strRef>
          </c:cat>
          <c:val>
            <c:numRef>
              <c:f>adatok!$L$3:$L$25</c:f>
              <c:numCache/>
            </c:numRef>
          </c:val>
        </c:ser>
        <c:axId val="47248758"/>
        <c:axId val="22585639"/>
      </c:bar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név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585639"/>
        <c:crosses val="autoZero"/>
        <c:auto val="1"/>
        <c:lblOffset val="100"/>
        <c:noMultiLvlLbl val="0"/>
      </c:catAx>
      <c:valAx>
        <c:axId val="2258563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jegy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72487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884"/>
          <c:w val="0.14575"/>
          <c:h val="0.11375"/>
        </c:manualLayout>
      </c:layout>
      <c:overlay val="0"/>
      <c:txPr>
        <a:bodyPr vert="horz" rot="0"/>
        <a:lstStyle/>
        <a:p>
          <a:pPr>
            <a:defRPr lang="en-US" cap="none" sz="1200" b="0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66675</xdr:rowOff>
    </xdr:from>
    <xdr:to>
      <xdr:col>18</xdr:col>
      <xdr:colOff>342900</xdr:colOff>
      <xdr:row>64</xdr:row>
      <xdr:rowOff>47625</xdr:rowOff>
    </xdr:to>
    <xdr:graphicFrame>
      <xdr:nvGraphicFramePr>
        <xdr:cNvPr id="1" name="Chart 47"/>
        <xdr:cNvGraphicFramePr/>
      </xdr:nvGraphicFramePr>
      <xdr:xfrm>
        <a:off x="95250" y="6905625"/>
        <a:ext cx="7991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N30" sqref="N30"/>
    </sheetView>
  </sheetViews>
  <sheetFormatPr defaultColWidth="9.00390625" defaultRowHeight="12.75"/>
  <cols>
    <col min="1" max="1" width="15.00390625" style="1" bestFit="1" customWidth="1"/>
    <col min="2" max="2" width="6.75390625" style="1" bestFit="1" customWidth="1"/>
    <col min="3" max="3" width="6.625" style="1" bestFit="1" customWidth="1"/>
    <col min="4" max="4" width="6.75390625" style="1" bestFit="1" customWidth="1"/>
    <col min="5" max="22" width="4.75390625" style="1" customWidth="1"/>
    <col min="23" max="23" width="7.375" style="1" bestFit="1" customWidth="1"/>
    <col min="24" max="16384" width="9.125" style="1" customWidth="1"/>
  </cols>
  <sheetData>
    <row r="1" ht="12.75">
      <c r="A1" s="15" t="s">
        <v>62</v>
      </c>
    </row>
    <row r="2" spans="1:23" ht="79.5" customHeight="1">
      <c r="A2" s="8" t="s">
        <v>0</v>
      </c>
      <c r="B2" s="1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5" t="s">
        <v>20</v>
      </c>
      <c r="V2" s="5" t="s">
        <v>21</v>
      </c>
      <c r="W2" s="5" t="s">
        <v>22</v>
      </c>
    </row>
    <row r="3" spans="1:23" ht="12.75">
      <c r="A3" s="3" t="s">
        <v>23</v>
      </c>
      <c r="B3" s="8" t="s">
        <v>24</v>
      </c>
      <c r="C3" s="3" t="s">
        <v>25</v>
      </c>
      <c r="D3" s="3" t="s">
        <v>26</v>
      </c>
      <c r="E3" s="3">
        <v>4</v>
      </c>
      <c r="F3" s="3">
        <v>3</v>
      </c>
      <c r="G3" s="3">
        <v>5</v>
      </c>
      <c r="H3" s="3">
        <v>4</v>
      </c>
      <c r="I3" s="3"/>
      <c r="J3" s="3">
        <v>3</v>
      </c>
      <c r="K3" s="3">
        <v>2</v>
      </c>
      <c r="L3" s="3">
        <v>3</v>
      </c>
      <c r="M3" s="3">
        <v>3</v>
      </c>
      <c r="N3" s="3">
        <v>4</v>
      </c>
      <c r="O3" s="3">
        <v>3</v>
      </c>
      <c r="P3" s="3">
        <v>5</v>
      </c>
      <c r="Q3" s="3">
        <v>5</v>
      </c>
      <c r="R3" s="3">
        <v>4</v>
      </c>
      <c r="S3" s="3">
        <v>25</v>
      </c>
      <c r="T3" s="3">
        <v>0</v>
      </c>
      <c r="U3" s="6">
        <f>SUM(S3:T3)</f>
        <v>25</v>
      </c>
      <c r="V3" s="7">
        <f>AVERAGE(E3:R3)</f>
        <v>3.6923076923076925</v>
      </c>
      <c r="W3" s="24">
        <f>IF(MIN(L3:O3)=5,1000,0)</f>
        <v>0</v>
      </c>
    </row>
    <row r="4" spans="1:23" ht="12.75">
      <c r="A4" s="3" t="s">
        <v>27</v>
      </c>
      <c r="B4" s="8" t="s">
        <v>28</v>
      </c>
      <c r="C4" s="3" t="s">
        <v>25</v>
      </c>
      <c r="D4" s="3" t="s">
        <v>29</v>
      </c>
      <c r="E4" s="3">
        <v>4</v>
      </c>
      <c r="F4" s="3">
        <v>4</v>
      </c>
      <c r="G4" s="3">
        <v>5</v>
      </c>
      <c r="H4" s="3">
        <v>4</v>
      </c>
      <c r="I4" s="3"/>
      <c r="J4" s="3">
        <v>4</v>
      </c>
      <c r="K4" s="3">
        <v>4</v>
      </c>
      <c r="L4" s="3">
        <v>4</v>
      </c>
      <c r="M4" s="3">
        <v>5</v>
      </c>
      <c r="N4" s="3">
        <v>5</v>
      </c>
      <c r="O4" s="3">
        <v>4</v>
      </c>
      <c r="P4" s="3">
        <v>5</v>
      </c>
      <c r="Q4" s="3">
        <v>5</v>
      </c>
      <c r="R4" s="3">
        <v>5</v>
      </c>
      <c r="S4" s="3">
        <v>46</v>
      </c>
      <c r="T4" s="3">
        <v>0</v>
      </c>
      <c r="U4" s="6">
        <f aca="true" t="shared" si="0" ref="U4:U25">SUM(S4:T4)</f>
        <v>46</v>
      </c>
      <c r="V4" s="7">
        <f aca="true" t="shared" si="1" ref="V4:V25">AVERAGE(E4:R4)</f>
        <v>4.461538461538462</v>
      </c>
      <c r="W4" s="24">
        <f aca="true" t="shared" si="2" ref="W4:W25">IF(MIN(L4:O4)=5,1000,0)</f>
        <v>0</v>
      </c>
    </row>
    <row r="5" spans="1:23" ht="12.75">
      <c r="A5" s="3" t="s">
        <v>30</v>
      </c>
      <c r="B5" s="8" t="s">
        <v>28</v>
      </c>
      <c r="C5" s="3" t="s">
        <v>29</v>
      </c>
      <c r="D5" s="3" t="s">
        <v>26</v>
      </c>
      <c r="E5" s="3">
        <v>2</v>
      </c>
      <c r="F5" s="3">
        <v>3</v>
      </c>
      <c r="G5" s="3">
        <v>3</v>
      </c>
      <c r="H5" s="3">
        <v>4</v>
      </c>
      <c r="I5" s="3">
        <v>3</v>
      </c>
      <c r="J5" s="3"/>
      <c r="K5" s="3">
        <v>2</v>
      </c>
      <c r="L5" s="3">
        <v>3</v>
      </c>
      <c r="M5" s="3">
        <v>3</v>
      </c>
      <c r="N5" s="3">
        <v>4</v>
      </c>
      <c r="O5" s="3">
        <v>4</v>
      </c>
      <c r="P5" s="3">
        <v>4</v>
      </c>
      <c r="Q5" s="3">
        <v>4</v>
      </c>
      <c r="R5" s="3">
        <v>5</v>
      </c>
      <c r="S5" s="3">
        <v>20</v>
      </c>
      <c r="T5" s="3">
        <v>1</v>
      </c>
      <c r="U5" s="6">
        <f t="shared" si="0"/>
        <v>21</v>
      </c>
      <c r="V5" s="7">
        <f t="shared" si="1"/>
        <v>3.3846153846153846</v>
      </c>
      <c r="W5" s="24">
        <f t="shared" si="2"/>
        <v>0</v>
      </c>
    </row>
    <row r="6" spans="1:23" ht="12.75">
      <c r="A6" s="3" t="s">
        <v>31</v>
      </c>
      <c r="B6" s="8" t="s">
        <v>28</v>
      </c>
      <c r="C6" s="3" t="s">
        <v>26</v>
      </c>
      <c r="D6" s="3" t="s">
        <v>26</v>
      </c>
      <c r="E6" s="3">
        <v>3</v>
      </c>
      <c r="F6" s="3">
        <v>2</v>
      </c>
      <c r="G6" s="3">
        <v>2</v>
      </c>
      <c r="H6" s="3">
        <v>2</v>
      </c>
      <c r="I6" s="3">
        <v>3</v>
      </c>
      <c r="J6" s="3"/>
      <c r="K6" s="3">
        <v>2</v>
      </c>
      <c r="L6" s="3">
        <v>2</v>
      </c>
      <c r="M6" s="3">
        <v>2</v>
      </c>
      <c r="N6" s="3">
        <v>3</v>
      </c>
      <c r="O6" s="3">
        <v>2</v>
      </c>
      <c r="P6" s="3">
        <v>3</v>
      </c>
      <c r="Q6" s="3">
        <v>4</v>
      </c>
      <c r="R6" s="3">
        <v>4</v>
      </c>
      <c r="S6" s="3">
        <v>27</v>
      </c>
      <c r="T6" s="3">
        <v>2</v>
      </c>
      <c r="U6" s="6">
        <f t="shared" si="0"/>
        <v>29</v>
      </c>
      <c r="V6" s="7">
        <f t="shared" si="1"/>
        <v>2.6153846153846154</v>
      </c>
      <c r="W6" s="24">
        <f t="shared" si="2"/>
        <v>0</v>
      </c>
    </row>
    <row r="7" spans="1:23" ht="12.75">
      <c r="A7" s="3" t="s">
        <v>32</v>
      </c>
      <c r="B7" s="8" t="s">
        <v>28</v>
      </c>
      <c r="C7" s="3" t="s">
        <v>29</v>
      </c>
      <c r="D7" s="3" t="s">
        <v>29</v>
      </c>
      <c r="E7" s="3">
        <v>5</v>
      </c>
      <c r="F7" s="3">
        <v>4</v>
      </c>
      <c r="G7" s="3">
        <v>4</v>
      </c>
      <c r="H7" s="3">
        <v>3</v>
      </c>
      <c r="I7" s="3">
        <v>2</v>
      </c>
      <c r="J7" s="3"/>
      <c r="K7" s="3">
        <v>3</v>
      </c>
      <c r="L7" s="3">
        <v>4</v>
      </c>
      <c r="M7" s="3">
        <v>4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0</v>
      </c>
      <c r="T7" s="3">
        <v>0</v>
      </c>
      <c r="U7" s="6">
        <f t="shared" si="0"/>
        <v>0</v>
      </c>
      <c r="V7" s="7">
        <f t="shared" si="1"/>
        <v>4.153846153846154</v>
      </c>
      <c r="W7" s="24">
        <f t="shared" si="2"/>
        <v>0</v>
      </c>
    </row>
    <row r="8" spans="1:23" ht="12.75">
      <c r="A8" s="3" t="s">
        <v>33</v>
      </c>
      <c r="B8" s="8" t="s">
        <v>28</v>
      </c>
      <c r="C8" s="3" t="s">
        <v>26</v>
      </c>
      <c r="D8" s="3" t="s">
        <v>26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/>
      <c r="K8" s="3">
        <v>2</v>
      </c>
      <c r="L8" s="3">
        <v>2</v>
      </c>
      <c r="M8" s="3">
        <v>3</v>
      </c>
      <c r="N8" s="3">
        <v>3</v>
      </c>
      <c r="O8" s="3">
        <v>2</v>
      </c>
      <c r="P8" s="3">
        <v>3</v>
      </c>
      <c r="Q8" s="3">
        <v>3</v>
      </c>
      <c r="R8" s="3">
        <v>5</v>
      </c>
      <c r="S8" s="3">
        <v>40</v>
      </c>
      <c r="T8" s="3">
        <v>1</v>
      </c>
      <c r="U8" s="6">
        <f t="shared" si="0"/>
        <v>41</v>
      </c>
      <c r="V8" s="7">
        <f t="shared" si="1"/>
        <v>2.5384615384615383</v>
      </c>
      <c r="W8" s="24">
        <f t="shared" si="2"/>
        <v>0</v>
      </c>
    </row>
    <row r="9" spans="1:23" ht="12.75">
      <c r="A9" s="3" t="s">
        <v>34</v>
      </c>
      <c r="B9" s="8" t="s">
        <v>24</v>
      </c>
      <c r="C9" s="3" t="s">
        <v>25</v>
      </c>
      <c r="D9" s="3" t="s">
        <v>25</v>
      </c>
      <c r="E9" s="3">
        <v>5</v>
      </c>
      <c r="F9" s="3">
        <v>4</v>
      </c>
      <c r="G9" s="3">
        <v>4</v>
      </c>
      <c r="H9" s="3">
        <v>5</v>
      </c>
      <c r="I9" s="3"/>
      <c r="J9" s="3">
        <v>5</v>
      </c>
      <c r="K9" s="3">
        <v>4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30</v>
      </c>
      <c r="T9" s="3">
        <v>0</v>
      </c>
      <c r="U9" s="6">
        <f t="shared" si="0"/>
        <v>30</v>
      </c>
      <c r="V9" s="7">
        <f t="shared" si="1"/>
        <v>4.769230769230769</v>
      </c>
      <c r="W9" s="24">
        <f t="shared" si="2"/>
        <v>1000</v>
      </c>
    </row>
    <row r="10" spans="1:23" ht="12.75">
      <c r="A10" s="3" t="s">
        <v>35</v>
      </c>
      <c r="B10" s="8" t="s">
        <v>28</v>
      </c>
      <c r="C10" s="3" t="s">
        <v>25</v>
      </c>
      <c r="D10" s="3" t="s">
        <v>29</v>
      </c>
      <c r="E10" s="3">
        <v>4</v>
      </c>
      <c r="F10" s="3">
        <v>4</v>
      </c>
      <c r="G10" s="3">
        <v>4</v>
      </c>
      <c r="H10" s="3">
        <v>5</v>
      </c>
      <c r="I10" s="3"/>
      <c r="J10" s="3">
        <v>5</v>
      </c>
      <c r="K10" s="3">
        <v>3</v>
      </c>
      <c r="L10" s="3">
        <v>3</v>
      </c>
      <c r="M10" s="3">
        <v>3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22</v>
      </c>
      <c r="T10" s="3">
        <v>0</v>
      </c>
      <c r="U10" s="6">
        <f t="shared" si="0"/>
        <v>22</v>
      </c>
      <c r="V10" s="7">
        <f t="shared" si="1"/>
        <v>4.3076923076923075</v>
      </c>
      <c r="W10" s="24">
        <f t="shared" si="2"/>
        <v>0</v>
      </c>
    </row>
    <row r="11" spans="1:23" ht="12.75">
      <c r="A11" s="3" t="s">
        <v>36</v>
      </c>
      <c r="B11" s="8" t="s">
        <v>28</v>
      </c>
      <c r="C11" s="3" t="s">
        <v>26</v>
      </c>
      <c r="D11" s="3" t="s">
        <v>26</v>
      </c>
      <c r="E11" s="3">
        <v>2</v>
      </c>
      <c r="F11" s="3">
        <v>2</v>
      </c>
      <c r="G11" s="3">
        <v>2</v>
      </c>
      <c r="H11" s="3">
        <v>2</v>
      </c>
      <c r="I11" s="3">
        <v>4</v>
      </c>
      <c r="J11" s="3"/>
      <c r="K11" s="3">
        <v>2</v>
      </c>
      <c r="L11" s="3">
        <v>2</v>
      </c>
      <c r="M11" s="3">
        <v>2</v>
      </c>
      <c r="N11" s="3">
        <v>3</v>
      </c>
      <c r="O11" s="3">
        <v>3</v>
      </c>
      <c r="P11" s="3">
        <v>4</v>
      </c>
      <c r="Q11" s="3">
        <v>5</v>
      </c>
      <c r="R11" s="3">
        <v>5</v>
      </c>
      <c r="S11" s="3">
        <v>60</v>
      </c>
      <c r="T11" s="3">
        <v>2</v>
      </c>
      <c r="U11" s="6">
        <f t="shared" si="0"/>
        <v>62</v>
      </c>
      <c r="V11" s="7">
        <f t="shared" si="1"/>
        <v>2.923076923076923</v>
      </c>
      <c r="W11" s="24">
        <f t="shared" si="2"/>
        <v>0</v>
      </c>
    </row>
    <row r="12" spans="1:23" ht="12.75">
      <c r="A12" s="3" t="s">
        <v>37</v>
      </c>
      <c r="B12" s="8" t="s">
        <v>24</v>
      </c>
      <c r="C12" s="3" t="s">
        <v>26</v>
      </c>
      <c r="D12" s="3" t="s">
        <v>26</v>
      </c>
      <c r="E12" s="3">
        <v>2</v>
      </c>
      <c r="F12" s="3">
        <v>2</v>
      </c>
      <c r="G12" s="3">
        <v>3</v>
      </c>
      <c r="H12" s="3">
        <v>3</v>
      </c>
      <c r="I12" s="3"/>
      <c r="J12" s="3">
        <v>3</v>
      </c>
      <c r="K12" s="3">
        <v>2</v>
      </c>
      <c r="L12" s="3">
        <v>3</v>
      </c>
      <c r="M12" s="3">
        <v>2</v>
      </c>
      <c r="N12" s="3">
        <v>2</v>
      </c>
      <c r="O12" s="3">
        <v>2</v>
      </c>
      <c r="P12" s="3">
        <v>5</v>
      </c>
      <c r="Q12" s="3">
        <v>5</v>
      </c>
      <c r="R12" s="3">
        <v>5</v>
      </c>
      <c r="S12" s="3">
        <v>69</v>
      </c>
      <c r="T12" s="3">
        <v>3</v>
      </c>
      <c r="U12" s="6">
        <f t="shared" si="0"/>
        <v>72</v>
      </c>
      <c r="V12" s="7">
        <f t="shared" si="1"/>
        <v>3</v>
      </c>
      <c r="W12" s="24">
        <f t="shared" si="2"/>
        <v>0</v>
      </c>
    </row>
    <row r="13" spans="1:23" ht="12.75">
      <c r="A13" s="3" t="s">
        <v>38</v>
      </c>
      <c r="B13" s="8" t="s">
        <v>24</v>
      </c>
      <c r="C13" s="3" t="s">
        <v>26</v>
      </c>
      <c r="D13" s="3" t="s">
        <v>26</v>
      </c>
      <c r="E13" s="3">
        <v>2</v>
      </c>
      <c r="F13" s="3">
        <v>2</v>
      </c>
      <c r="G13" s="3">
        <v>2</v>
      </c>
      <c r="H13" s="3">
        <v>2</v>
      </c>
      <c r="I13" s="3">
        <v>3</v>
      </c>
      <c r="J13" s="3"/>
      <c r="K13" s="3">
        <v>2</v>
      </c>
      <c r="L13" s="3">
        <v>2</v>
      </c>
      <c r="M13" s="3">
        <v>3</v>
      </c>
      <c r="N13" s="3">
        <v>4</v>
      </c>
      <c r="O13" s="3">
        <v>2</v>
      </c>
      <c r="P13" s="3">
        <v>2</v>
      </c>
      <c r="Q13" s="3">
        <v>2</v>
      </c>
      <c r="R13" s="3">
        <v>3</v>
      </c>
      <c r="S13" s="3">
        <v>78</v>
      </c>
      <c r="T13" s="3">
        <v>0</v>
      </c>
      <c r="U13" s="6">
        <f t="shared" si="0"/>
        <v>78</v>
      </c>
      <c r="V13" s="7">
        <f t="shared" si="1"/>
        <v>2.3846153846153846</v>
      </c>
      <c r="W13" s="24">
        <f t="shared" si="2"/>
        <v>0</v>
      </c>
    </row>
    <row r="14" spans="1:23" ht="12.75">
      <c r="A14" s="3" t="s">
        <v>39</v>
      </c>
      <c r="B14" s="8" t="s">
        <v>24</v>
      </c>
      <c r="C14" s="3" t="s">
        <v>26</v>
      </c>
      <c r="D14" s="3" t="s">
        <v>26</v>
      </c>
      <c r="E14" s="3">
        <v>2</v>
      </c>
      <c r="F14" s="3">
        <v>2</v>
      </c>
      <c r="G14" s="3">
        <v>3</v>
      </c>
      <c r="H14" s="3">
        <v>3</v>
      </c>
      <c r="I14" s="3">
        <v>2</v>
      </c>
      <c r="J14" s="3"/>
      <c r="K14" s="3">
        <v>2</v>
      </c>
      <c r="L14" s="3">
        <v>3</v>
      </c>
      <c r="M14" s="3">
        <v>2</v>
      </c>
      <c r="N14" s="3">
        <v>3</v>
      </c>
      <c r="O14" s="3">
        <v>3</v>
      </c>
      <c r="P14" s="3">
        <v>4</v>
      </c>
      <c r="Q14" s="3">
        <v>5</v>
      </c>
      <c r="R14" s="3">
        <v>5</v>
      </c>
      <c r="S14" s="3">
        <v>51</v>
      </c>
      <c r="T14" s="3">
        <v>1</v>
      </c>
      <c r="U14" s="6">
        <f t="shared" si="0"/>
        <v>52</v>
      </c>
      <c r="V14" s="7">
        <f t="shared" si="1"/>
        <v>3</v>
      </c>
      <c r="W14" s="24">
        <f t="shared" si="2"/>
        <v>0</v>
      </c>
    </row>
    <row r="15" spans="1:23" ht="12.75">
      <c r="A15" s="3" t="s">
        <v>40</v>
      </c>
      <c r="B15" s="8" t="s">
        <v>28</v>
      </c>
      <c r="C15" s="3" t="s">
        <v>26</v>
      </c>
      <c r="D15" s="3" t="s">
        <v>41</v>
      </c>
      <c r="E15" s="3">
        <v>1</v>
      </c>
      <c r="F15" s="3">
        <v>2</v>
      </c>
      <c r="G15" s="3">
        <v>1</v>
      </c>
      <c r="H15" s="3">
        <v>2</v>
      </c>
      <c r="I15" s="3">
        <v>2</v>
      </c>
      <c r="J15" s="3"/>
      <c r="K15" s="3">
        <v>1</v>
      </c>
      <c r="L15" s="3">
        <v>2</v>
      </c>
      <c r="M15" s="3">
        <v>2</v>
      </c>
      <c r="N15" s="3">
        <v>2</v>
      </c>
      <c r="O15" s="3">
        <v>2</v>
      </c>
      <c r="P15" s="3">
        <v>5</v>
      </c>
      <c r="Q15" s="3">
        <v>5</v>
      </c>
      <c r="R15" s="3">
        <v>5</v>
      </c>
      <c r="S15" s="3">
        <v>92</v>
      </c>
      <c r="T15" s="3">
        <v>5</v>
      </c>
      <c r="U15" s="6">
        <f t="shared" si="0"/>
        <v>97</v>
      </c>
      <c r="V15" s="7">
        <f t="shared" si="1"/>
        <v>2.4615384615384617</v>
      </c>
      <c r="W15" s="24">
        <f t="shared" si="2"/>
        <v>0</v>
      </c>
    </row>
    <row r="16" spans="1:23" ht="12.75">
      <c r="A16" s="3" t="s">
        <v>42</v>
      </c>
      <c r="B16" s="8" t="s">
        <v>28</v>
      </c>
      <c r="C16" s="3" t="s">
        <v>29</v>
      </c>
      <c r="D16" s="3" t="s">
        <v>29</v>
      </c>
      <c r="E16" s="3">
        <v>3</v>
      </c>
      <c r="F16" s="3">
        <v>4</v>
      </c>
      <c r="G16" s="3">
        <v>4</v>
      </c>
      <c r="H16" s="3">
        <v>3</v>
      </c>
      <c r="I16" s="3">
        <v>4</v>
      </c>
      <c r="J16" s="3"/>
      <c r="K16" s="3">
        <v>3</v>
      </c>
      <c r="L16" s="3">
        <v>4</v>
      </c>
      <c r="M16" s="3">
        <v>3</v>
      </c>
      <c r="N16" s="3">
        <v>4</v>
      </c>
      <c r="O16" s="3">
        <v>4</v>
      </c>
      <c r="P16" s="3">
        <v>5</v>
      </c>
      <c r="Q16" s="3">
        <v>4</v>
      </c>
      <c r="R16" s="3">
        <v>4</v>
      </c>
      <c r="S16" s="3">
        <v>0</v>
      </c>
      <c r="T16" s="3">
        <v>0</v>
      </c>
      <c r="U16" s="6">
        <f>SUM(S16:T16)</f>
        <v>0</v>
      </c>
      <c r="V16" s="7">
        <f t="shared" si="1"/>
        <v>3.769230769230769</v>
      </c>
      <c r="W16" s="24">
        <f>IF(MIN(L16:O16)=5,1000,0)</f>
        <v>0</v>
      </c>
    </row>
    <row r="17" spans="1:23" ht="12.75">
      <c r="A17" s="3" t="s">
        <v>43</v>
      </c>
      <c r="B17" s="8" t="s">
        <v>28</v>
      </c>
      <c r="C17" s="3" t="s">
        <v>25</v>
      </c>
      <c r="D17" s="3" t="s">
        <v>29</v>
      </c>
      <c r="E17" s="3">
        <v>4</v>
      </c>
      <c r="F17" s="3">
        <v>4</v>
      </c>
      <c r="G17" s="3">
        <v>5</v>
      </c>
      <c r="H17" s="3">
        <v>5</v>
      </c>
      <c r="I17" s="3">
        <v>5</v>
      </c>
      <c r="J17" s="3"/>
      <c r="K17" s="3">
        <v>3</v>
      </c>
      <c r="L17" s="3">
        <v>3</v>
      </c>
      <c r="M17" s="3">
        <v>4</v>
      </c>
      <c r="N17" s="3">
        <v>5</v>
      </c>
      <c r="O17" s="3">
        <v>4</v>
      </c>
      <c r="P17" s="3">
        <v>5</v>
      </c>
      <c r="Q17" s="3">
        <v>5</v>
      </c>
      <c r="R17" s="3">
        <v>5</v>
      </c>
      <c r="S17" s="3">
        <v>82</v>
      </c>
      <c r="T17" s="3">
        <v>0</v>
      </c>
      <c r="U17" s="6">
        <f t="shared" si="0"/>
        <v>82</v>
      </c>
      <c r="V17" s="7">
        <f t="shared" si="1"/>
        <v>4.384615384615385</v>
      </c>
      <c r="W17" s="24">
        <f t="shared" si="2"/>
        <v>0</v>
      </c>
    </row>
    <row r="18" spans="1:23" ht="12.75">
      <c r="A18" s="3" t="s">
        <v>44</v>
      </c>
      <c r="B18" s="8" t="s">
        <v>28</v>
      </c>
      <c r="C18" s="3" t="s">
        <v>25</v>
      </c>
      <c r="D18" s="3" t="s">
        <v>29</v>
      </c>
      <c r="E18" s="3">
        <v>5</v>
      </c>
      <c r="F18" s="3">
        <v>5</v>
      </c>
      <c r="G18" s="3">
        <v>5</v>
      </c>
      <c r="H18" s="3">
        <v>5</v>
      </c>
      <c r="I18" s="3">
        <v>5</v>
      </c>
      <c r="J18" s="3"/>
      <c r="K18" s="3">
        <v>3</v>
      </c>
      <c r="L18" s="3">
        <v>4</v>
      </c>
      <c r="M18" s="3">
        <v>4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10</v>
      </c>
      <c r="T18" s="3">
        <v>0</v>
      </c>
      <c r="U18" s="6">
        <f t="shared" si="0"/>
        <v>10</v>
      </c>
      <c r="V18" s="7">
        <f t="shared" si="1"/>
        <v>4.6923076923076925</v>
      </c>
      <c r="W18" s="24">
        <f t="shared" si="2"/>
        <v>0</v>
      </c>
    </row>
    <row r="19" spans="1:23" ht="12.75">
      <c r="A19" s="3" t="s">
        <v>45</v>
      </c>
      <c r="B19" s="8" t="s">
        <v>24</v>
      </c>
      <c r="C19" s="3" t="s">
        <v>29</v>
      </c>
      <c r="D19" s="3" t="s">
        <v>26</v>
      </c>
      <c r="E19" s="3">
        <v>3</v>
      </c>
      <c r="F19" s="3">
        <v>2</v>
      </c>
      <c r="G19" s="3">
        <v>2</v>
      </c>
      <c r="H19" s="3">
        <v>4</v>
      </c>
      <c r="I19" s="3">
        <v>3</v>
      </c>
      <c r="J19" s="3"/>
      <c r="K19" s="3">
        <v>3</v>
      </c>
      <c r="L19" s="3">
        <v>2</v>
      </c>
      <c r="M19" s="3">
        <v>3</v>
      </c>
      <c r="N19" s="3">
        <v>3</v>
      </c>
      <c r="O19" s="3">
        <v>4</v>
      </c>
      <c r="P19" s="3">
        <v>4</v>
      </c>
      <c r="Q19" s="3">
        <v>5</v>
      </c>
      <c r="R19" s="3">
        <v>4</v>
      </c>
      <c r="S19" s="3">
        <v>21</v>
      </c>
      <c r="T19" s="3">
        <v>0</v>
      </c>
      <c r="U19" s="6">
        <f t="shared" si="0"/>
        <v>21</v>
      </c>
      <c r="V19" s="7">
        <f t="shared" si="1"/>
        <v>3.230769230769231</v>
      </c>
      <c r="W19" s="24">
        <f t="shared" si="2"/>
        <v>0</v>
      </c>
    </row>
    <row r="20" spans="1:23" ht="12.75">
      <c r="A20" s="3" t="s">
        <v>46</v>
      </c>
      <c r="B20" s="8" t="s">
        <v>24</v>
      </c>
      <c r="C20" s="3" t="s">
        <v>25</v>
      </c>
      <c r="D20" s="3" t="s">
        <v>25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3"/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69</v>
      </c>
      <c r="T20" s="3">
        <v>0</v>
      </c>
      <c r="U20" s="6">
        <f t="shared" si="0"/>
        <v>69</v>
      </c>
      <c r="V20" s="7">
        <f t="shared" si="1"/>
        <v>5</v>
      </c>
      <c r="W20" s="24">
        <f t="shared" si="2"/>
        <v>1000</v>
      </c>
    </row>
    <row r="21" spans="1:23" ht="12.75">
      <c r="A21" s="3" t="s">
        <v>47</v>
      </c>
      <c r="B21" s="8" t="s">
        <v>28</v>
      </c>
      <c r="C21" s="3" t="s">
        <v>26</v>
      </c>
      <c r="D21" s="3" t="s">
        <v>26</v>
      </c>
      <c r="E21" s="3">
        <v>2</v>
      </c>
      <c r="F21" s="3">
        <v>2</v>
      </c>
      <c r="G21" s="3">
        <v>2</v>
      </c>
      <c r="H21" s="3">
        <v>3</v>
      </c>
      <c r="I21" s="3"/>
      <c r="J21" s="3">
        <v>2</v>
      </c>
      <c r="K21" s="3">
        <v>2</v>
      </c>
      <c r="L21" s="3">
        <v>2</v>
      </c>
      <c r="M21" s="3">
        <v>3</v>
      </c>
      <c r="N21" s="3">
        <v>2</v>
      </c>
      <c r="O21" s="3">
        <v>2</v>
      </c>
      <c r="P21" s="3">
        <v>3</v>
      </c>
      <c r="Q21" s="3">
        <v>3</v>
      </c>
      <c r="R21" s="3">
        <v>4</v>
      </c>
      <c r="S21" s="3">
        <v>48</v>
      </c>
      <c r="T21" s="3">
        <v>1</v>
      </c>
      <c r="U21" s="6">
        <f t="shared" si="0"/>
        <v>49</v>
      </c>
      <c r="V21" s="7">
        <f t="shared" si="1"/>
        <v>2.4615384615384617</v>
      </c>
      <c r="W21" s="24">
        <f t="shared" si="2"/>
        <v>0</v>
      </c>
    </row>
    <row r="22" spans="1:23" ht="12.75">
      <c r="A22" s="3" t="s">
        <v>48</v>
      </c>
      <c r="B22" s="8" t="s">
        <v>28</v>
      </c>
      <c r="C22" s="3" t="s">
        <v>29</v>
      </c>
      <c r="D22" s="3" t="s">
        <v>26</v>
      </c>
      <c r="E22" s="3">
        <v>3</v>
      </c>
      <c r="F22" s="3">
        <v>4</v>
      </c>
      <c r="G22" s="3">
        <v>4</v>
      </c>
      <c r="H22" s="3">
        <v>5</v>
      </c>
      <c r="I22" s="3"/>
      <c r="J22" s="3">
        <v>5</v>
      </c>
      <c r="K22" s="3">
        <v>2</v>
      </c>
      <c r="L22" s="3">
        <v>2</v>
      </c>
      <c r="M22" s="3">
        <v>2</v>
      </c>
      <c r="N22" s="3">
        <v>3</v>
      </c>
      <c r="O22" s="3">
        <v>5</v>
      </c>
      <c r="P22" s="3">
        <v>5</v>
      </c>
      <c r="Q22" s="3">
        <v>5</v>
      </c>
      <c r="R22" s="3">
        <v>5</v>
      </c>
      <c r="S22" s="3">
        <v>53</v>
      </c>
      <c r="T22" s="3">
        <v>0</v>
      </c>
      <c r="U22" s="6">
        <f t="shared" si="0"/>
        <v>53</v>
      </c>
      <c r="V22" s="7">
        <f t="shared" si="1"/>
        <v>3.8461538461538463</v>
      </c>
      <c r="W22" s="24">
        <f t="shared" si="2"/>
        <v>0</v>
      </c>
    </row>
    <row r="23" spans="1:23" ht="12.75">
      <c r="A23" s="3" t="s">
        <v>49</v>
      </c>
      <c r="B23" s="8" t="s">
        <v>24</v>
      </c>
      <c r="C23" s="3" t="s">
        <v>29</v>
      </c>
      <c r="D23" s="3" t="s">
        <v>29</v>
      </c>
      <c r="E23" s="3">
        <v>5</v>
      </c>
      <c r="F23" s="3">
        <v>4</v>
      </c>
      <c r="G23" s="3">
        <v>3</v>
      </c>
      <c r="H23" s="3">
        <v>4</v>
      </c>
      <c r="I23" s="3">
        <v>4</v>
      </c>
      <c r="J23" s="3"/>
      <c r="K23" s="3">
        <v>2</v>
      </c>
      <c r="L23" s="3">
        <v>3</v>
      </c>
      <c r="M23" s="3">
        <v>4</v>
      </c>
      <c r="N23" s="3">
        <v>4</v>
      </c>
      <c r="O23" s="3">
        <v>4</v>
      </c>
      <c r="P23" s="3">
        <v>5</v>
      </c>
      <c r="Q23" s="3">
        <v>5</v>
      </c>
      <c r="R23" s="3">
        <v>3</v>
      </c>
      <c r="S23" s="3">
        <v>20</v>
      </c>
      <c r="T23" s="3">
        <v>0</v>
      </c>
      <c r="U23" s="6">
        <f t="shared" si="0"/>
        <v>20</v>
      </c>
      <c r="V23" s="7">
        <f t="shared" si="1"/>
        <v>3.8461538461538463</v>
      </c>
      <c r="W23" s="24">
        <f t="shared" si="2"/>
        <v>0</v>
      </c>
    </row>
    <row r="24" spans="1:23" ht="12.75">
      <c r="A24" s="3" t="s">
        <v>50</v>
      </c>
      <c r="B24" s="8" t="s">
        <v>28</v>
      </c>
      <c r="C24" s="3" t="s">
        <v>26</v>
      </c>
      <c r="D24" s="3" t="s">
        <v>26</v>
      </c>
      <c r="E24" s="3">
        <v>2</v>
      </c>
      <c r="F24" s="3">
        <v>2</v>
      </c>
      <c r="G24" s="3">
        <v>3</v>
      </c>
      <c r="H24" s="3">
        <v>2</v>
      </c>
      <c r="I24" s="3">
        <v>2</v>
      </c>
      <c r="J24" s="3"/>
      <c r="K24" s="3">
        <v>2</v>
      </c>
      <c r="L24" s="3">
        <v>3</v>
      </c>
      <c r="M24" s="3">
        <v>3</v>
      </c>
      <c r="N24" s="3">
        <v>4</v>
      </c>
      <c r="O24" s="3">
        <v>3</v>
      </c>
      <c r="P24" s="3">
        <v>3</v>
      </c>
      <c r="Q24" s="3">
        <v>4</v>
      </c>
      <c r="R24" s="3">
        <v>5</v>
      </c>
      <c r="S24" s="3">
        <v>95</v>
      </c>
      <c r="T24" s="3">
        <v>1</v>
      </c>
      <c r="U24" s="6">
        <f t="shared" si="0"/>
        <v>96</v>
      </c>
      <c r="V24" s="7">
        <f t="shared" si="1"/>
        <v>2.923076923076923</v>
      </c>
      <c r="W24" s="24">
        <f t="shared" si="2"/>
        <v>0</v>
      </c>
    </row>
    <row r="25" spans="1:23" ht="12.75">
      <c r="A25" s="3" t="s">
        <v>51</v>
      </c>
      <c r="B25" s="8" t="s">
        <v>24</v>
      </c>
      <c r="C25" s="3" t="s">
        <v>29</v>
      </c>
      <c r="D25" s="3" t="s">
        <v>26</v>
      </c>
      <c r="E25" s="3">
        <v>2</v>
      </c>
      <c r="F25" s="3">
        <v>3</v>
      </c>
      <c r="G25" s="3">
        <v>3</v>
      </c>
      <c r="H25" s="3">
        <v>3</v>
      </c>
      <c r="I25" s="3">
        <v>2</v>
      </c>
      <c r="J25" s="3"/>
      <c r="K25" s="3">
        <v>2</v>
      </c>
      <c r="L25" s="3">
        <v>2</v>
      </c>
      <c r="M25" s="3">
        <v>2</v>
      </c>
      <c r="N25" s="3">
        <v>3</v>
      </c>
      <c r="O25" s="3">
        <v>3</v>
      </c>
      <c r="P25" s="3">
        <v>5</v>
      </c>
      <c r="Q25" s="3">
        <v>5</v>
      </c>
      <c r="R25" s="3">
        <v>5</v>
      </c>
      <c r="S25" s="3">
        <v>44</v>
      </c>
      <c r="T25" s="3">
        <v>0</v>
      </c>
      <c r="U25" s="6">
        <f t="shared" si="0"/>
        <v>44</v>
      </c>
      <c r="V25" s="7">
        <f t="shared" si="1"/>
        <v>3.076923076923077</v>
      </c>
      <c r="W25" s="24">
        <f t="shared" si="2"/>
        <v>0</v>
      </c>
    </row>
    <row r="26" spans="1:22" ht="12.75">
      <c r="A26" s="11" t="s">
        <v>52</v>
      </c>
      <c r="E26" s="7">
        <f>AVERAGE(E3:E25)</f>
        <v>3.130434782608696</v>
      </c>
      <c r="F26" s="7">
        <f aca="true" t="shared" si="3" ref="F26:R26">AVERAGE(F3:F25)</f>
        <v>3.0869565217391304</v>
      </c>
      <c r="G26" s="7">
        <f t="shared" si="3"/>
        <v>3.3043478260869565</v>
      </c>
      <c r="H26" s="7">
        <f t="shared" si="3"/>
        <v>3.4782608695652173</v>
      </c>
      <c r="I26" s="7">
        <f t="shared" si="3"/>
        <v>3.1875</v>
      </c>
      <c r="J26" s="7">
        <f t="shared" si="3"/>
        <v>3.857142857142857</v>
      </c>
      <c r="K26" s="7">
        <f t="shared" si="3"/>
        <v>2.5217391304347827</v>
      </c>
      <c r="L26" s="7">
        <f t="shared" si="3"/>
        <v>2.9565217391304346</v>
      </c>
      <c r="M26" s="7">
        <f t="shared" si="3"/>
        <v>3.130434782608696</v>
      </c>
      <c r="N26" s="7">
        <f t="shared" si="3"/>
        <v>3.739130434782609</v>
      </c>
      <c r="O26" s="7">
        <f t="shared" si="3"/>
        <v>3.5217391304347827</v>
      </c>
      <c r="P26" s="7">
        <f t="shared" si="3"/>
        <v>4.3478260869565215</v>
      </c>
      <c r="Q26" s="7">
        <f t="shared" si="3"/>
        <v>4.521739130434782</v>
      </c>
      <c r="R26" s="16">
        <f t="shared" si="3"/>
        <v>4.608695652173913</v>
      </c>
      <c r="S26" s="17"/>
      <c r="T26" s="17"/>
      <c r="U26" s="20"/>
      <c r="V26" s="17"/>
    </row>
    <row r="27" spans="1:22" ht="12.75">
      <c r="A27" s="11" t="s">
        <v>53</v>
      </c>
      <c r="I27" s="6">
        <f>COUNT(I3:I25)</f>
        <v>16</v>
      </c>
      <c r="J27" s="6">
        <f>COUNT(J3:J25)</f>
        <v>7</v>
      </c>
      <c r="S27" s="18"/>
      <c r="T27" s="18"/>
      <c r="U27" s="21"/>
      <c r="V27" s="18"/>
    </row>
    <row r="28" spans="1:22" ht="12.75">
      <c r="A28" s="12" t="s">
        <v>57</v>
      </c>
      <c r="C28" s="9" t="s">
        <v>59</v>
      </c>
      <c r="D28" s="9" t="s">
        <v>58</v>
      </c>
      <c r="P28" s="25" t="s">
        <v>63</v>
      </c>
      <c r="Q28" s="25"/>
      <c r="R28" s="26"/>
      <c r="S28" s="19">
        <f>SUM(S3:S25)</f>
        <v>1002</v>
      </c>
      <c r="T28" s="19">
        <f>SUM(T3:T25)</f>
        <v>17</v>
      </c>
      <c r="U28" s="22">
        <f>SUM(U3:U25)</f>
        <v>1019</v>
      </c>
      <c r="V28" s="18"/>
    </row>
    <row r="29" spans="1:22" ht="12.75">
      <c r="A29" s="2"/>
      <c r="B29" s="13" t="s">
        <v>25</v>
      </c>
      <c r="C29" s="10">
        <f aca="true" t="shared" si="4" ref="C29:D32">COUNTIF(C$3:C$25,$B29)</f>
        <v>7</v>
      </c>
      <c r="D29" s="10">
        <f t="shared" si="4"/>
        <v>2</v>
      </c>
      <c r="F29" s="26" t="s">
        <v>54</v>
      </c>
      <c r="G29" s="27"/>
      <c r="H29" s="27"/>
      <c r="I29" s="27"/>
      <c r="J29" s="28"/>
      <c r="K29" s="29" t="str">
        <f>INDEX(E2:R26,1,MATCH(MAX(E26:R26),E26:R26,0))</f>
        <v>Testnevelés</v>
      </c>
      <c r="L29" s="30"/>
      <c r="M29" s="31"/>
      <c r="N29" s="7">
        <f>MAX(E26:R26)</f>
        <v>4.608695652173913</v>
      </c>
      <c r="P29" s="26" t="s">
        <v>56</v>
      </c>
      <c r="Q29" s="27"/>
      <c r="R29" s="27"/>
      <c r="S29" s="27"/>
      <c r="T29" s="27"/>
      <c r="U29" s="27"/>
      <c r="V29" s="23">
        <f>AVERAGE(V3:V25)</f>
        <v>3.5183946488294313</v>
      </c>
    </row>
    <row r="30" spans="2:14" ht="12.75">
      <c r="B30" s="13" t="s">
        <v>29</v>
      </c>
      <c r="C30" s="10">
        <f t="shared" si="4"/>
        <v>7</v>
      </c>
      <c r="D30" s="10">
        <f t="shared" si="4"/>
        <v>7</v>
      </c>
      <c r="F30" s="26" t="s">
        <v>55</v>
      </c>
      <c r="G30" s="27"/>
      <c r="H30" s="27"/>
      <c r="I30" s="27"/>
      <c r="J30" s="28"/>
      <c r="K30" s="29" t="str">
        <f>INDEX(E2:R26,1,MATCH(MIN(E26:R26),E26:R26,0))</f>
        <v>Matematika</v>
      </c>
      <c r="L30" s="30"/>
      <c r="M30" s="31"/>
      <c r="N30" s="7">
        <f>MIN(E26:R26)</f>
        <v>2.5217391304347827</v>
      </c>
    </row>
    <row r="31" spans="2:4" ht="12.75">
      <c r="B31" s="13" t="s">
        <v>26</v>
      </c>
      <c r="C31" s="10">
        <f t="shared" si="4"/>
        <v>9</v>
      </c>
      <c r="D31" s="10">
        <f t="shared" si="4"/>
        <v>13</v>
      </c>
    </row>
    <row r="32" spans="2:4" ht="12.75">
      <c r="B32" s="13" t="s">
        <v>41</v>
      </c>
      <c r="C32" s="10">
        <f t="shared" si="4"/>
        <v>0</v>
      </c>
      <c r="D32" s="10">
        <f t="shared" si="4"/>
        <v>1</v>
      </c>
    </row>
    <row r="33" ht="12.75">
      <c r="A33" s="12" t="s">
        <v>60</v>
      </c>
    </row>
    <row r="34" spans="1:2" ht="12.75">
      <c r="A34" s="8" t="s">
        <v>0</v>
      </c>
      <c r="B34" s="8" t="s">
        <v>61</v>
      </c>
    </row>
    <row r="35" spans="1:2" ht="12.75">
      <c r="A35" s="6" t="s">
        <v>46</v>
      </c>
      <c r="B35" s="7">
        <v>5</v>
      </c>
    </row>
    <row r="36" spans="1:2" ht="12.75">
      <c r="A36" s="6" t="s">
        <v>44</v>
      </c>
      <c r="B36" s="7">
        <v>4.6923076923076925</v>
      </c>
    </row>
  </sheetData>
  <mergeCells count="6">
    <mergeCell ref="P28:R28"/>
    <mergeCell ref="P29:U29"/>
    <mergeCell ref="F29:J29"/>
    <mergeCell ref="F30:J30"/>
    <mergeCell ref="K29:M29"/>
    <mergeCell ref="K30:M30"/>
  </mergeCells>
  <printOptions/>
  <pageMargins left="0.5905511811023623" right="0.5905511811023623" top="0.5905511811023623" bottom="0.3937007874015748" header="0.31496062992125984" footer="0.5118110236220472"/>
  <pageSetup horizontalDpi="200" verticalDpi="200" orientation="landscape" paperSize="9" r:id="rId2"/>
  <headerFooter alignWithMargins="0">
    <oddHeader>&amp;L2004.09.30&amp;COsztálystatisztika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Bikova Marianna</dc:creator>
  <cp:keywords/>
  <dc:description/>
  <cp:lastModifiedBy>Dr. Bikov és társa Bt.</cp:lastModifiedBy>
  <cp:lastPrinted>2004-10-03T18:06:44Z</cp:lastPrinted>
  <dcterms:created xsi:type="dcterms:W3CDTF">2004-10-03T11:42:24Z</dcterms:created>
  <dcterms:modified xsi:type="dcterms:W3CDTF">2004-10-03T18:53:00Z</dcterms:modified>
  <cp:category/>
  <cp:version/>
  <cp:contentType/>
  <cp:contentStatus/>
</cp:coreProperties>
</file>